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2.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ebserver4\CorpWEb\Web\MKT\"/>
    </mc:Choice>
  </mc:AlternateContent>
  <xr:revisionPtr revIDLastSave="0" documentId="13_ncr:1_{3688941A-711F-4B34-9A1E-D4CFF4E31603}" xr6:coauthVersionLast="36" xr6:coauthVersionMax="36" xr10:uidLastSave="{00000000-0000-0000-0000-000000000000}"/>
  <bookViews>
    <workbookView xWindow="0" yWindow="0" windowWidth="19200" windowHeight="6930" xr2:uid="{00000000-000D-0000-FFFF-FFFF00000000}"/>
  </bookViews>
  <sheets>
    <sheet name="Trans &amp; Process Efficiencies" sheetId="2" r:id="rId1"/>
    <sheet name="Savings by Department" sheetId="3" r:id="rId2"/>
    <sheet name="Savings By Vista Process" sheetId="4" r:id="rId3"/>
  </sheets>
  <definedNames>
    <definedName name="_xlchart.v1.0" hidden="1">'Savings by Department'!$A$4:$A$7</definedName>
    <definedName name="_xlchart.v1.1" hidden="1">'Savings by Department'!$B$3</definedName>
    <definedName name="_xlchart.v1.2" hidden="1">'Savings by Department'!$B$4:$B$7</definedName>
    <definedName name="_xlchart.v1.3" hidden="1">'Savings By Vista Process'!$A$4:$A$7</definedName>
    <definedName name="_xlchart.v1.4" hidden="1">'Savings By Vista Process'!$B$3</definedName>
    <definedName name="_xlchart.v1.5" hidden="1">'Savings By Vista Process'!$B$4:$B$7</definedName>
    <definedName name="_xlnm.Print_Area" localSheetId="0">'Trans &amp; Process Efficiencies'!$A$1:$H$54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 i="3" l="1"/>
  <c r="F47" i="2"/>
  <c r="F48" i="2" l="1"/>
  <c r="F46" i="2"/>
  <c r="F45"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B4" i="4" s="1"/>
  <c r="F6" i="2"/>
  <c r="B5" i="4" l="1"/>
  <c r="B6" i="3"/>
  <c r="B7" i="4"/>
  <c r="B6" i="4"/>
  <c r="B5" i="3"/>
  <c r="B7" i="3"/>
  <c r="F50" i="2"/>
  <c r="F40" i="2"/>
  <c r="B8" i="4" l="1"/>
  <c r="B9" i="3"/>
  <c r="G52" i="2"/>
</calcChain>
</file>

<file path=xl/sharedStrings.xml><?xml version="1.0" encoding="utf-8"?>
<sst xmlns="http://schemas.openxmlformats.org/spreadsheetml/2006/main" count="148" uniqueCount="63">
  <si>
    <t>Savings</t>
  </si>
  <si>
    <t>Process</t>
  </si>
  <si>
    <t>Address Change</t>
  </si>
  <si>
    <t>New Hire Process</t>
  </si>
  <si>
    <t>Applicant Maintenance</t>
  </si>
  <si>
    <t>Emergency Contact Maintenance</t>
  </si>
  <si>
    <t>Department Change</t>
  </si>
  <si>
    <t>Name Change</t>
  </si>
  <si>
    <t>Rate Change</t>
  </si>
  <si>
    <t>Job / Position Change</t>
  </si>
  <si>
    <t>Status Change</t>
  </si>
  <si>
    <t>Termination</t>
  </si>
  <si>
    <t>Performance Evaluations</t>
  </si>
  <si>
    <t>W-4 Change</t>
  </si>
  <si>
    <t>Direct Deposit Maintenance</t>
  </si>
  <si>
    <t>Requisitions</t>
  </si>
  <si>
    <t>Job Posting</t>
  </si>
  <si>
    <t>Job Description</t>
  </si>
  <si>
    <t>Company Property Tracking</t>
  </si>
  <si>
    <t>Grievances</t>
  </si>
  <si>
    <t>Disciplinary Actions</t>
  </si>
  <si>
    <t>Vacation Request Processing</t>
  </si>
  <si>
    <t>Vacation Inquiries</t>
  </si>
  <si>
    <t>401k Inquiries</t>
  </si>
  <si>
    <t>401k Enrollments</t>
  </si>
  <si>
    <t>401k Changes</t>
  </si>
  <si>
    <t>Health and Welfare Enrollments</t>
  </si>
  <si>
    <t>Health and Welfare Inquiries</t>
  </si>
  <si>
    <t>Life Event Changes</t>
  </si>
  <si>
    <t>Annual Enrollments</t>
  </si>
  <si>
    <t>Leave of Absence Processing</t>
  </si>
  <si>
    <t>FMLA Requests</t>
  </si>
  <si>
    <t>FSA Enrollments</t>
  </si>
  <si>
    <t>Paycheck Inquiries</t>
  </si>
  <si>
    <t>Managing Benefits Open Enrollment</t>
  </si>
  <si>
    <t>Annual Transactional Savings Opportunities</t>
  </si>
  <si>
    <t>Annual Processing Savings Opportunities</t>
  </si>
  <si>
    <t>Total Annual Processing &amp; Transactional Savings Opportunities</t>
  </si>
  <si>
    <t>Automating electronic payroll checks/advice</t>
  </si>
  <si>
    <t>Annual # of Transactions</t>
  </si>
  <si>
    <t>Benchmark Costs</t>
  </si>
  <si>
    <t>% of Displaced Costs</t>
  </si>
  <si>
    <t>Savings Opportunities</t>
  </si>
  <si>
    <t>Department</t>
  </si>
  <si>
    <t>HR</t>
  </si>
  <si>
    <t>Payroll</t>
  </si>
  <si>
    <t>Benefits</t>
  </si>
  <si>
    <t>Savings By Department</t>
  </si>
  <si>
    <t>Total Savings</t>
  </si>
  <si>
    <t>Savings By Vista Process</t>
  </si>
  <si>
    <t>Vista Process</t>
  </si>
  <si>
    <t>By Process (Type of Transaction)</t>
  </si>
  <si>
    <t>Efficiencies Gained With Vista</t>
  </si>
  <si>
    <r>
      <rPr>
        <b/>
        <sz val="18"/>
        <color theme="0"/>
        <rFont val="Calibri"/>
        <family val="2"/>
        <scheme val="minor"/>
      </rPr>
      <t>Efficiencies gained with Vista</t>
    </r>
    <r>
      <rPr>
        <b/>
        <sz val="16"/>
        <color theme="0"/>
        <rFont val="Calibri"/>
        <family val="2"/>
        <scheme val="minor"/>
      </rPr>
      <t xml:space="preserve"> by Automating Processes</t>
    </r>
  </si>
  <si>
    <t>Automating electronic W2s</t>
  </si>
  <si>
    <t>Automating electronic 1095s</t>
  </si>
  <si>
    <t>Recruiting</t>
  </si>
  <si>
    <t xml:space="preserve">MSS/Workflow </t>
  </si>
  <si>
    <t>ESS/Workflow</t>
  </si>
  <si>
    <t xml:space="preserve">ESS </t>
  </si>
  <si>
    <t xml:space="preserve">Workflow </t>
  </si>
  <si>
    <t>With Vista HR, Benefits, Payroll</t>
  </si>
  <si>
    <t>*According to HCM consultant CedarCrestone, companies that deployESS capabilities can reduce HR printing and distribution costs by 90 percent, payroll processing fees and recruiting costs by 50 percent, and benefit enrollment fees by 80 percent. An HR help desk can save an additional US$30 to $40 per employee each year. PDS’ ROI studies show that transaction cost reductions and cycle time improvements vary depending on transaction type but are on average 25 percent; benefit ESS transactions typically achieve 85 percent cost savings, and many manager self-service transactions achieve 60 percent cost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</si>
</sst>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_);_(&quot;$&quot;* \(#,##0\);_(&quot;$&quot;*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i/>
      <sz val="12"/>
      <color theme="1"/>
      <name val="Calibri"/>
      <family val="2"/>
      <scheme val="minor"/>
    </font>
    <font>
      <b/>
      <sz val="18"/>
      <color theme="0"/>
      <name val="Calibri"/>
      <family val="2"/>
      <scheme val="minor"/>
    </font>
    <font>
      <sz val="18"/>
      <color theme="0"/>
      <name val="Calibri"/>
      <family val="2"/>
      <scheme val="minor"/>
    </font>
    <font>
      <b/>
      <sz val="14"/>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sz val="10"/>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44" fontId="2" fillId="0" borderId="0" applyFont="0" applyFill="0" applyBorder="0" applyAlignment="0" applyProtection="0"/>
  </cellStyleXfs>
  <cellXfs count="42">
    <xf numFmtId="0" fontId="0" fillId="0" borderId="0" xfId="0"/>
    <xf numFmtId="42" fontId="0" fillId="0" borderId="0" xfId="0" applyNumberFormat="1"/>
    <xf numFmtId="0" fontId="4" fillId="0" borderId="0" xfId="0" applyFont="1"/>
    <xf numFmtId="0" fontId="4" fillId="0" borderId="0" xfId="0" applyFont="1" applyAlignment="1">
      <alignment horizontal="center"/>
    </xf>
    <xf numFmtId="3" fontId="4" fillId="0" borderId="0" xfId="0" applyNumberFormat="1" applyFont="1" applyAlignment="1">
      <alignment horizontal="center"/>
    </xf>
    <xf numFmtId="0" fontId="4" fillId="0" borderId="0" xfId="0" applyFont="1" applyAlignment="1">
      <alignment vertical="center"/>
    </xf>
    <xf numFmtId="0" fontId="3" fillId="0" borderId="0" xfId="0" applyFont="1" applyFill="1" applyAlignment="1">
      <alignment horizontal="center" wrapText="1"/>
    </xf>
    <xf numFmtId="0" fontId="4" fillId="0" borderId="0" xfId="0" applyFont="1" applyFill="1" applyAlignment="1">
      <alignment horizontal="center"/>
    </xf>
    <xf numFmtId="3" fontId="4" fillId="0" borderId="0" xfId="0" applyNumberFormat="1" applyFont="1" applyFill="1" applyAlignment="1">
      <alignment horizontal="center"/>
    </xf>
    <xf numFmtId="8" fontId="4" fillId="0" borderId="0" xfId="0" applyNumberFormat="1" applyFont="1" applyAlignment="1">
      <alignment horizontal="center"/>
    </xf>
    <xf numFmtId="9" fontId="4" fillId="0" borderId="0" xfId="0" applyNumberFormat="1" applyFont="1" applyAlignment="1">
      <alignment horizontal="center"/>
    </xf>
    <xf numFmtId="0" fontId="3" fillId="0" borderId="0" xfId="0" applyFont="1"/>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3" fontId="3" fillId="3" borderId="0" xfId="0" applyNumberFormat="1" applyFont="1" applyFill="1" applyAlignment="1">
      <alignment horizontal="center" vertical="center" wrapText="1"/>
    </xf>
    <xf numFmtId="0" fontId="3" fillId="3" borderId="0" xfId="0" applyFont="1" applyFill="1"/>
    <xf numFmtId="0" fontId="4" fillId="3" borderId="0" xfId="0" applyFont="1" applyFill="1"/>
    <xf numFmtId="0" fontId="4" fillId="3" borderId="0" xfId="0" applyFont="1" applyFill="1" applyAlignment="1">
      <alignment horizontal="center"/>
    </xf>
    <xf numFmtId="3" fontId="4" fillId="3" borderId="0" xfId="0" applyNumberFormat="1" applyFont="1" applyFill="1" applyAlignment="1">
      <alignment horizontal="center"/>
    </xf>
    <xf numFmtId="0" fontId="12" fillId="2" borderId="0" xfId="0" applyFont="1" applyFill="1" applyAlignment="1">
      <alignment horizontal="center" vertical="center"/>
    </xf>
    <xf numFmtId="0" fontId="3" fillId="3" borderId="0" xfId="0" applyFont="1" applyFill="1" applyAlignment="1">
      <alignment horizontal="center" vertical="center"/>
    </xf>
    <xf numFmtId="6" fontId="3" fillId="3" borderId="0" xfId="0" applyNumberFormat="1" applyFont="1" applyFill="1" applyAlignment="1">
      <alignment horizontal="center"/>
    </xf>
    <xf numFmtId="164" fontId="4" fillId="0" borderId="0" xfId="1" applyNumberFormat="1" applyFont="1"/>
    <xf numFmtId="164" fontId="4" fillId="0" borderId="0" xfId="1" applyNumberFormat="1" applyFont="1" applyFill="1" applyAlignment="1">
      <alignment horizontal="center"/>
    </xf>
    <xf numFmtId="164" fontId="3" fillId="3" borderId="0" xfId="1" applyNumberFormat="1" applyFont="1" applyFill="1" applyAlignment="1">
      <alignment horizontal="center" vertical="center" wrapText="1"/>
    </xf>
    <xf numFmtId="164" fontId="3" fillId="3" borderId="0" xfId="1" applyNumberFormat="1" applyFont="1" applyFill="1"/>
    <xf numFmtId="0" fontId="1" fillId="3" borderId="0" xfId="0" applyFont="1" applyFill="1" applyAlignment="1">
      <alignment horizontal="center"/>
    </xf>
    <xf numFmtId="42" fontId="1" fillId="3" borderId="0" xfId="0" applyNumberFormat="1" applyFont="1" applyFill="1" applyAlignment="1">
      <alignment horizontal="center"/>
    </xf>
    <xf numFmtId="0" fontId="1" fillId="3" borderId="0" xfId="0" applyFont="1" applyFill="1"/>
    <xf numFmtId="42" fontId="1" fillId="3" borderId="0" xfId="0" applyNumberFormat="1" applyFont="1" applyFill="1"/>
    <xf numFmtId="0" fontId="13" fillId="0" borderId="0" xfId="0" applyFont="1"/>
    <xf numFmtId="42" fontId="0" fillId="0" borderId="0" xfId="0" applyNumberFormat="1" applyFont="1"/>
    <xf numFmtId="0" fontId="0" fillId="0" borderId="0" xfId="0" applyFont="1"/>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vertical="center"/>
    </xf>
    <xf numFmtId="0" fontId="7"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vertical="center"/>
    </xf>
    <xf numFmtId="0" fontId="6" fillId="0" borderId="0" xfId="0" applyNumberFormat="1" applyFont="1" applyAlignment="1">
      <alignment horizontal="center" wrapText="1"/>
    </xf>
    <xf numFmtId="0" fontId="9" fillId="2" borderId="0" xfId="0" applyFont="1" applyFill="1" applyAlignment="1">
      <alignment horizontal="center"/>
    </xf>
    <xf numFmtId="0" fontId="10" fillId="2"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txData>
          <cx:v>Savings by Department</cx:v>
        </cx:txData>
      </cx:tx>
      <cx:txPr>
        <a:bodyPr spcFirstLastPara="1" vertOverflow="ellipsis" horzOverflow="overflow" wrap="square" lIns="0" tIns="0" rIns="0" bIns="0" anchor="ctr" anchorCtr="1"/>
        <a:lstStyle/>
        <a:p>
          <a:pPr algn="ctr" rtl="0">
            <a:defRPr/>
          </a:pPr>
          <a:r>
            <a:rPr lang="en-US" sz="1600" b="1" i="0" u="none" strike="noStrike" baseline="0">
              <a:solidFill>
                <a:sysClr val="windowText" lastClr="000000">
                  <a:lumMod val="65000"/>
                  <a:lumOff val="35000"/>
                </a:sysClr>
              </a:solidFill>
              <a:latin typeface="Calibri" panose="020F0502020204030204"/>
            </a:rPr>
            <a:t>Savings by Department</a:t>
          </a:r>
        </a:p>
      </cx:txPr>
    </cx:title>
    <cx:plotArea>
      <cx:plotAreaRegion>
        <cx:series layoutId="sunburst" uniqueId="{798EF03F-9AE5-4830-A6D4-FC753A4AEEA1}">
          <cx:tx>
            <cx:txData>
              <cx:f>_xlchart.v1.1</cx:f>
              <cx:v> Savings </cx:v>
            </cx:txData>
          </cx:tx>
          <cx:dataLabels pos="ctr">
            <cx:txPr>
              <a:bodyPr spcFirstLastPara="1" vertOverflow="ellipsis" horzOverflow="overflow" wrap="square" lIns="38100" tIns="19050" rIns="38100" bIns="19050" anchor="ctr" anchorCtr="1">
                <a:spAutoFit/>
              </a:bodyPr>
              <a:lstStyle/>
              <a:p>
                <a:pPr algn="ctr" rtl="0">
                  <a:defRPr sz="1050"/>
                </a:pPr>
                <a:endParaRPr lang="en-US" sz="1050" b="1" i="0" u="none" strike="noStrike" baseline="0">
                  <a:solidFill>
                    <a:sysClr val="window" lastClr="FFFFFF"/>
                  </a:solidFill>
                  <a:latin typeface="Calibri" panose="020F0502020204030204"/>
                </a:endParaRPr>
              </a:p>
            </cx:txPr>
            <cx:visibility seriesName="0" categoryName="1" value="0"/>
            <cx:separator>, </cx:separator>
          </cx:dataLabels>
          <cx:dataId val="0"/>
        </cx:series>
      </cx:plotAreaRegion>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_xlchart.v1.5</cx:f>
      </cx:numDim>
    </cx:data>
  </cx:chartData>
  <cx:chart>
    <cx:title pos="t" align="ctr" overlay="0">
      <cx:tx>
        <cx:txData>
          <cx:v>Savings by Process</cx:v>
        </cx:txData>
      </cx:tx>
      <cx:txPr>
        <a:bodyPr spcFirstLastPara="1" vertOverflow="ellipsis" horzOverflow="overflow" wrap="square" lIns="0" tIns="0" rIns="0" bIns="0" anchor="ctr" anchorCtr="1"/>
        <a:lstStyle/>
        <a:p>
          <a:pPr algn="ctr" rtl="0">
            <a:defRPr/>
          </a:pPr>
          <a:r>
            <a:rPr lang="en-US" sz="1800" b="1" i="0" u="none" strike="noStrike" baseline="0">
              <a:solidFill>
                <a:sysClr val="windowText" lastClr="000000">
                  <a:lumMod val="65000"/>
                  <a:lumOff val="35000"/>
                </a:sysClr>
              </a:solidFill>
              <a:latin typeface="Calibri" panose="020F0502020204030204"/>
            </a:rPr>
            <a:t>Savings by Process</a:t>
          </a:r>
        </a:p>
      </cx:txPr>
    </cx:title>
    <cx:plotArea>
      <cx:plotAreaRegion>
        <cx:series layoutId="sunburst" uniqueId="{6064173A-9248-403B-9749-84DF05FC93AC}">
          <cx:tx>
            <cx:txData>
              <cx:f>_xlchart.v1.4</cx:f>
              <cx:v> Savings </cx:v>
            </cx:txData>
          </cx:tx>
          <cx:dataLabels pos="ctr">
            <cx:visibility seriesName="0" categoryName="1" value="0"/>
          </cx:dataLabels>
          <cx:dataId val="0"/>
        </cx:series>
      </cx:plotAreaRegion>
    </cx:plotArea>
    <cx:legend pos="b"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8">
  <cs:axisTitle>
    <cs:lnRef idx="0"/>
    <cs:fillRef idx="0"/>
    <cs:effectRef idx="0"/>
    <cs:fontRef idx="minor">
      <a:schemeClr val="dk1">
        <a:lumMod val="65000"/>
        <a:lumOff val="35000"/>
      </a:schemeClr>
    </cs:fontRef>
    <cs:defRPr sz="900"/>
  </cs:axisTitle>
  <cs:categoryAxis>
    <cs:lnRef idx="0"/>
    <cs:fillRef idx="0"/>
    <cs:effectRef idx="0"/>
    <cs:fontRef idx="minor">
      <a:schemeClr val="dk1">
        <a:lumMod val="65000"/>
        <a:lumOff val="35000"/>
      </a:schemeClr>
    </cs:fontRef>
    <cs:defRPr sz="9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cs:chartArea>
  <cs:dataLabel>
    <cs:lnRef idx="0"/>
    <cs:fillRef idx="0"/>
    <cs:effectRef idx="0"/>
    <cs:fontRef idx="minor">
      <a:schemeClr val="lt1"/>
    </cs:fontRef>
    <cs:defRPr sz="900" b="1"/>
    <cs:bodyPr lIns="38100" tIns="19050" rIns="38100" bIns="19050">
      <a:spAutoFit/>
    </cs:bodyPr>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w="9525">
        <a:solidFill>
          <a:schemeClr val="lt1"/>
        </a:solidFill>
      </a:ln>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65000"/>
        <a:lumOff val="35000"/>
      </a:schemeClr>
    </cs:fontRef>
    <cs:defRPr sz="1800" b="1"/>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dk1">
        <a:lumMod val="65000"/>
        <a:lumOff val="35000"/>
      </a:schemeClr>
    </cs:fontRef>
    <cs:defRPr sz="9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microsoft.com/office/2014/relationships/chartEx" Target="../charts/chartEx2.xml"/></Relationships>
</file>

<file path=xl/drawings/drawing1.xml><?xml version="1.0" encoding="utf-8"?>
<xdr:wsDr xmlns:xdr="http://schemas.openxmlformats.org/drawingml/2006/spreadsheetDrawing" xmlns:a="http://schemas.openxmlformats.org/drawingml/2006/main">
  <xdr:twoCellAnchor editAs="oneCell">
    <xdr:from>
      <xdr:col>0</xdr:col>
      <xdr:colOff>110490</xdr:colOff>
      <xdr:row>0</xdr:row>
      <xdr:rowOff>99060</xdr:rowOff>
    </xdr:from>
    <xdr:to>
      <xdr:col>0</xdr:col>
      <xdr:colOff>1967868</xdr:colOff>
      <xdr:row>0</xdr:row>
      <xdr:rowOff>495300</xdr:rowOff>
    </xdr:to>
    <xdr:pic>
      <xdr:nvPicPr>
        <xdr:cNvPr id="6" name="Picture 5">
          <a:extLst>
            <a:ext uri="{FF2B5EF4-FFF2-40B4-BE49-F238E27FC236}">
              <a16:creationId xmlns:a16="http://schemas.microsoft.com/office/drawing/2014/main" id="{C060A27D-87C9-4046-A2C4-190F66DB9B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490" y="99060"/>
          <a:ext cx="1857378" cy="396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336550</xdr:colOff>
      <xdr:row>1</xdr:row>
      <xdr:rowOff>6350</xdr:rowOff>
    </xdr:from>
    <xdr:to>
      <xdr:col>14</xdr:col>
      <xdr:colOff>19050</xdr:colOff>
      <xdr:row>19</xdr:row>
      <xdr:rowOff>31750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64693CC5-21A9-4A04-9FEF-1A715EA2E8C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687570" y="196850"/>
              <a:ext cx="5443220" cy="34544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104774</xdr:colOff>
      <xdr:row>0</xdr:row>
      <xdr:rowOff>228600</xdr:rowOff>
    </xdr:from>
    <xdr:to>
      <xdr:col>11</xdr:col>
      <xdr:colOff>203199</xdr:colOff>
      <xdr:row>17</xdr:row>
      <xdr:rowOff>139700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322A3A61-4081-4096-8530-6A241DB4D6F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880484" y="228600"/>
              <a:ext cx="5219065" cy="319151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zoomScaleNormal="100" workbookViewId="0">
      <selection activeCell="A47" sqref="A47"/>
    </sheetView>
  </sheetViews>
  <sheetFormatPr defaultColWidth="8.7890625" defaultRowHeight="15.6" x14ac:dyDescent="0.6"/>
  <cols>
    <col min="1" max="1" width="48" style="2" customWidth="1"/>
    <col min="2" max="2" width="2.47265625" style="2" customWidth="1"/>
    <col min="3" max="3" width="11.7890625" style="3" customWidth="1"/>
    <col min="4" max="4" width="13" style="4" customWidth="1"/>
    <col min="5" max="5" width="10.15625" style="3" bestFit="1" customWidth="1"/>
    <col min="6" max="6" width="14.47265625" style="22" customWidth="1"/>
    <col min="7" max="7" width="30.5234375" style="2" bestFit="1" customWidth="1"/>
    <col min="8" max="8" width="13.1015625" style="3" customWidth="1"/>
    <col min="9" max="16384" width="8.7890625" style="2"/>
  </cols>
  <sheetData>
    <row r="1" spans="1:8" ht="49.5" customHeight="1" x14ac:dyDescent="0.6"/>
    <row r="2" spans="1:8" s="5" customFormat="1" ht="20.05" customHeight="1" x14ac:dyDescent="0.55000000000000004">
      <c r="A2" s="36" t="s">
        <v>52</v>
      </c>
      <c r="B2" s="37"/>
      <c r="C2" s="37"/>
      <c r="D2" s="37"/>
      <c r="E2" s="37"/>
      <c r="F2" s="37"/>
      <c r="G2" s="37"/>
      <c r="H2" s="38"/>
    </row>
    <row r="3" spans="1:8" s="5" customFormat="1" ht="20.05" customHeight="1" x14ac:dyDescent="0.55000000000000004">
      <c r="A3" s="33" t="s">
        <v>51</v>
      </c>
      <c r="B3" s="34"/>
      <c r="C3" s="34"/>
      <c r="D3" s="34"/>
      <c r="E3" s="34"/>
      <c r="F3" s="34"/>
      <c r="G3" s="34"/>
      <c r="H3" s="35"/>
    </row>
    <row r="4" spans="1:8" ht="6" customHeight="1" x14ac:dyDescent="0.6">
      <c r="A4" s="6"/>
      <c r="B4" s="7"/>
      <c r="C4" s="7"/>
      <c r="D4" s="8"/>
      <c r="E4" s="7"/>
      <c r="F4" s="23"/>
      <c r="G4" s="7"/>
    </row>
    <row r="5" spans="1:8" s="5" customFormat="1" ht="46.8" x14ac:dyDescent="0.55000000000000004">
      <c r="A5" s="12" t="s">
        <v>1</v>
      </c>
      <c r="B5" s="13"/>
      <c r="C5" s="13" t="s">
        <v>40</v>
      </c>
      <c r="D5" s="14" t="s">
        <v>39</v>
      </c>
      <c r="E5" s="13" t="s">
        <v>41</v>
      </c>
      <c r="F5" s="24" t="s">
        <v>42</v>
      </c>
      <c r="G5" s="13" t="s">
        <v>61</v>
      </c>
      <c r="H5" s="13" t="s">
        <v>43</v>
      </c>
    </row>
    <row r="6" spans="1:8" x14ac:dyDescent="0.6">
      <c r="A6" s="2" t="s">
        <v>2</v>
      </c>
      <c r="C6" s="9">
        <v>12</v>
      </c>
      <c r="D6" s="4">
        <v>1500</v>
      </c>
      <c r="E6" s="10">
        <v>0.5</v>
      </c>
      <c r="F6" s="22">
        <f>SUM(C6*D6)*E6</f>
        <v>9000</v>
      </c>
      <c r="G6" s="2" t="s">
        <v>58</v>
      </c>
      <c r="H6" s="3" t="s">
        <v>44</v>
      </c>
    </row>
    <row r="7" spans="1:8" x14ac:dyDescent="0.6">
      <c r="A7" s="2" t="s">
        <v>3</v>
      </c>
      <c r="C7" s="9">
        <v>55</v>
      </c>
      <c r="D7" s="4">
        <v>5600</v>
      </c>
      <c r="E7" s="10">
        <v>0.6</v>
      </c>
      <c r="F7" s="22">
        <f t="shared" ref="F7:F38" si="0">SUM(C7*D7)*E7</f>
        <v>184800</v>
      </c>
      <c r="G7" s="2" t="s">
        <v>60</v>
      </c>
      <c r="H7" s="3" t="s">
        <v>44</v>
      </c>
    </row>
    <row r="8" spans="1:8" x14ac:dyDescent="0.6">
      <c r="A8" s="2" t="s">
        <v>4</v>
      </c>
      <c r="C8" s="9">
        <v>33</v>
      </c>
      <c r="D8" s="4">
        <v>10000</v>
      </c>
      <c r="E8" s="10">
        <v>0.4</v>
      </c>
      <c r="F8" s="22">
        <f t="shared" si="0"/>
        <v>132000</v>
      </c>
      <c r="G8" s="2" t="s">
        <v>60</v>
      </c>
      <c r="H8" s="3" t="s">
        <v>56</v>
      </c>
    </row>
    <row r="9" spans="1:8" x14ac:dyDescent="0.6">
      <c r="A9" s="2" t="s">
        <v>5</v>
      </c>
      <c r="C9" s="9">
        <v>6</v>
      </c>
      <c r="D9" s="4">
        <v>1500</v>
      </c>
      <c r="E9" s="10">
        <v>0.8</v>
      </c>
      <c r="F9" s="22">
        <f t="shared" si="0"/>
        <v>7200</v>
      </c>
      <c r="G9" s="2" t="s">
        <v>59</v>
      </c>
      <c r="H9" s="3" t="s">
        <v>44</v>
      </c>
    </row>
    <row r="10" spans="1:8" x14ac:dyDescent="0.6">
      <c r="A10" s="2" t="s">
        <v>2</v>
      </c>
      <c r="C10" s="9">
        <v>12</v>
      </c>
      <c r="D10" s="4">
        <v>200</v>
      </c>
      <c r="E10" s="10">
        <v>0.7</v>
      </c>
      <c r="F10" s="22">
        <f t="shared" si="0"/>
        <v>1680</v>
      </c>
      <c r="G10" s="2" t="s">
        <v>59</v>
      </c>
      <c r="H10" s="3" t="s">
        <v>44</v>
      </c>
    </row>
    <row r="11" spans="1:8" x14ac:dyDescent="0.6">
      <c r="A11" s="2" t="s">
        <v>6</v>
      </c>
      <c r="C11" s="9">
        <v>25</v>
      </c>
      <c r="D11" s="4">
        <v>300</v>
      </c>
      <c r="E11" s="10">
        <v>0.4</v>
      </c>
      <c r="F11" s="22">
        <f t="shared" si="0"/>
        <v>3000</v>
      </c>
      <c r="G11" s="2" t="s">
        <v>60</v>
      </c>
      <c r="H11" s="3" t="s">
        <v>44</v>
      </c>
    </row>
    <row r="12" spans="1:8" x14ac:dyDescent="0.6">
      <c r="A12" s="2" t="s">
        <v>7</v>
      </c>
      <c r="C12" s="9">
        <v>15</v>
      </c>
      <c r="D12" s="4">
        <v>200</v>
      </c>
      <c r="E12" s="10">
        <v>0.6</v>
      </c>
      <c r="F12" s="22">
        <f t="shared" si="0"/>
        <v>1800</v>
      </c>
      <c r="G12" s="2" t="s">
        <v>59</v>
      </c>
      <c r="H12" s="3" t="s">
        <v>44</v>
      </c>
    </row>
    <row r="13" spans="1:8" x14ac:dyDescent="0.6">
      <c r="A13" s="2" t="s">
        <v>8</v>
      </c>
      <c r="C13" s="9">
        <v>35</v>
      </c>
      <c r="D13" s="4">
        <v>800</v>
      </c>
      <c r="E13" s="10">
        <v>0.6</v>
      </c>
      <c r="F13" s="22">
        <f t="shared" si="0"/>
        <v>16800</v>
      </c>
      <c r="G13" s="2" t="s">
        <v>57</v>
      </c>
      <c r="H13" s="3" t="s">
        <v>45</v>
      </c>
    </row>
    <row r="14" spans="1:8" x14ac:dyDescent="0.6">
      <c r="A14" s="2" t="s">
        <v>9</v>
      </c>
      <c r="C14" s="9">
        <v>40</v>
      </c>
      <c r="D14" s="4">
        <v>200</v>
      </c>
      <c r="E14" s="10">
        <v>0.7</v>
      </c>
      <c r="F14" s="22">
        <f t="shared" si="0"/>
        <v>5600</v>
      </c>
      <c r="G14" s="2" t="s">
        <v>57</v>
      </c>
      <c r="H14" s="3" t="s">
        <v>44</v>
      </c>
    </row>
    <row r="15" spans="1:8" x14ac:dyDescent="0.6">
      <c r="A15" s="2" t="s">
        <v>10</v>
      </c>
      <c r="C15" s="9">
        <v>29</v>
      </c>
      <c r="D15" s="4">
        <v>400</v>
      </c>
      <c r="E15" s="10">
        <v>0.6</v>
      </c>
      <c r="F15" s="22">
        <f t="shared" si="0"/>
        <v>6960</v>
      </c>
      <c r="G15" s="2" t="s">
        <v>57</v>
      </c>
      <c r="H15" s="3" t="s">
        <v>44</v>
      </c>
    </row>
    <row r="16" spans="1:8" x14ac:dyDescent="0.6">
      <c r="A16" s="2" t="s">
        <v>11</v>
      </c>
      <c r="C16" s="9">
        <v>70</v>
      </c>
      <c r="D16" s="4">
        <v>300</v>
      </c>
      <c r="E16" s="10">
        <v>0.5</v>
      </c>
      <c r="F16" s="22">
        <f t="shared" si="0"/>
        <v>10500</v>
      </c>
      <c r="G16" s="2" t="s">
        <v>57</v>
      </c>
      <c r="H16" s="3" t="s">
        <v>44</v>
      </c>
    </row>
    <row r="17" spans="1:8" x14ac:dyDescent="0.6">
      <c r="A17" s="2" t="s">
        <v>12</v>
      </c>
      <c r="C17" s="9">
        <v>60</v>
      </c>
      <c r="D17" s="4">
        <v>1000</v>
      </c>
      <c r="E17" s="10">
        <v>0.6</v>
      </c>
      <c r="F17" s="22">
        <f t="shared" si="0"/>
        <v>36000</v>
      </c>
      <c r="G17" s="2" t="s">
        <v>57</v>
      </c>
      <c r="H17" s="3" t="s">
        <v>44</v>
      </c>
    </row>
    <row r="18" spans="1:8" x14ac:dyDescent="0.6">
      <c r="A18" s="2" t="s">
        <v>13</v>
      </c>
      <c r="C18" s="9">
        <v>25</v>
      </c>
      <c r="D18" s="4">
        <v>400</v>
      </c>
      <c r="E18" s="10">
        <v>0.5</v>
      </c>
      <c r="F18" s="22">
        <f t="shared" si="0"/>
        <v>5000</v>
      </c>
      <c r="G18" s="2" t="s">
        <v>59</v>
      </c>
      <c r="H18" s="3" t="s">
        <v>45</v>
      </c>
    </row>
    <row r="19" spans="1:8" x14ac:dyDescent="0.6">
      <c r="A19" s="2" t="s">
        <v>14</v>
      </c>
      <c r="C19" s="9">
        <v>15</v>
      </c>
      <c r="D19" s="4">
        <v>500</v>
      </c>
      <c r="E19" s="10">
        <v>0.6</v>
      </c>
      <c r="F19" s="22">
        <f t="shared" si="0"/>
        <v>4500</v>
      </c>
      <c r="G19" s="2" t="s">
        <v>58</v>
      </c>
      <c r="H19" s="3" t="s">
        <v>45</v>
      </c>
    </row>
    <row r="20" spans="1:8" x14ac:dyDescent="0.6">
      <c r="A20" s="2" t="s">
        <v>15</v>
      </c>
      <c r="C20" s="9">
        <v>25</v>
      </c>
      <c r="D20" s="4">
        <v>500</v>
      </c>
      <c r="E20" s="10">
        <v>0.4</v>
      </c>
      <c r="F20" s="22">
        <f t="shared" si="0"/>
        <v>5000</v>
      </c>
      <c r="G20" s="2" t="s">
        <v>60</v>
      </c>
      <c r="H20" s="3" t="s">
        <v>56</v>
      </c>
    </row>
    <row r="21" spans="1:8" x14ac:dyDescent="0.6">
      <c r="A21" s="2" t="s">
        <v>16</v>
      </c>
      <c r="C21" s="9">
        <v>25</v>
      </c>
      <c r="D21" s="4">
        <v>200</v>
      </c>
      <c r="E21" s="10">
        <v>0.5</v>
      </c>
      <c r="F21" s="22">
        <f t="shared" si="0"/>
        <v>2500</v>
      </c>
      <c r="G21" s="2" t="s">
        <v>60</v>
      </c>
      <c r="H21" s="3" t="s">
        <v>56</v>
      </c>
    </row>
    <row r="22" spans="1:8" x14ac:dyDescent="0.6">
      <c r="A22" s="2" t="s">
        <v>17</v>
      </c>
      <c r="C22" s="9">
        <v>40</v>
      </c>
      <c r="D22" s="4">
        <v>200</v>
      </c>
      <c r="E22" s="10">
        <v>0.2</v>
      </c>
      <c r="F22" s="22">
        <f t="shared" si="0"/>
        <v>1600</v>
      </c>
      <c r="G22" s="2" t="s">
        <v>57</v>
      </c>
      <c r="H22" s="3" t="s">
        <v>56</v>
      </c>
    </row>
    <row r="23" spans="1:8" x14ac:dyDescent="0.6">
      <c r="A23" s="2" t="s">
        <v>18</v>
      </c>
      <c r="C23" s="9">
        <v>14</v>
      </c>
      <c r="D23" s="4">
        <v>600</v>
      </c>
      <c r="E23" s="10">
        <v>0.7</v>
      </c>
      <c r="F23" s="22">
        <f t="shared" si="0"/>
        <v>5880</v>
      </c>
      <c r="G23" s="2" t="s">
        <v>57</v>
      </c>
      <c r="H23" s="3" t="s">
        <v>44</v>
      </c>
    </row>
    <row r="24" spans="1:8" x14ac:dyDescent="0.6">
      <c r="A24" s="2" t="s">
        <v>19</v>
      </c>
      <c r="C24" s="9">
        <v>25</v>
      </c>
      <c r="D24" s="4">
        <v>100</v>
      </c>
      <c r="E24" s="10">
        <v>0.2</v>
      </c>
      <c r="F24" s="22">
        <f t="shared" si="0"/>
        <v>500</v>
      </c>
      <c r="G24" s="2" t="s">
        <v>57</v>
      </c>
      <c r="H24" s="3" t="s">
        <v>44</v>
      </c>
    </row>
    <row r="25" spans="1:8" x14ac:dyDescent="0.6">
      <c r="A25" s="2" t="s">
        <v>20</v>
      </c>
      <c r="C25" s="9">
        <v>25</v>
      </c>
      <c r="D25" s="4">
        <v>100</v>
      </c>
      <c r="E25" s="10">
        <v>0.3</v>
      </c>
      <c r="F25" s="22">
        <f t="shared" si="0"/>
        <v>750</v>
      </c>
      <c r="G25" s="2" t="s">
        <v>57</v>
      </c>
      <c r="H25" s="3" t="s">
        <v>44</v>
      </c>
    </row>
    <row r="26" spans="1:8" x14ac:dyDescent="0.6">
      <c r="A26" s="2" t="s">
        <v>21</v>
      </c>
      <c r="C26" s="9">
        <v>30</v>
      </c>
      <c r="D26" s="4">
        <v>4000</v>
      </c>
      <c r="E26" s="10">
        <v>0.8</v>
      </c>
      <c r="F26" s="22">
        <f t="shared" si="0"/>
        <v>96000</v>
      </c>
      <c r="G26" s="2" t="s">
        <v>57</v>
      </c>
      <c r="H26" s="3" t="s">
        <v>46</v>
      </c>
    </row>
    <row r="27" spans="1:8" x14ac:dyDescent="0.6">
      <c r="A27" s="2" t="s">
        <v>22</v>
      </c>
      <c r="C27" s="9">
        <v>25</v>
      </c>
      <c r="D27" s="4">
        <v>1500</v>
      </c>
      <c r="E27" s="10">
        <v>0.8</v>
      </c>
      <c r="F27" s="22">
        <f t="shared" si="0"/>
        <v>30000</v>
      </c>
      <c r="G27" s="2" t="s">
        <v>59</v>
      </c>
      <c r="H27" s="3" t="s">
        <v>46</v>
      </c>
    </row>
    <row r="28" spans="1:8" x14ac:dyDescent="0.6">
      <c r="A28" s="2" t="s">
        <v>23</v>
      </c>
      <c r="C28" s="9">
        <v>25</v>
      </c>
      <c r="D28" s="4">
        <v>400</v>
      </c>
      <c r="E28" s="10">
        <v>0.8</v>
      </c>
      <c r="F28" s="22">
        <f t="shared" si="0"/>
        <v>8000</v>
      </c>
      <c r="G28" s="2" t="s">
        <v>59</v>
      </c>
      <c r="H28" s="3" t="s">
        <v>46</v>
      </c>
    </row>
    <row r="29" spans="1:8" x14ac:dyDescent="0.6">
      <c r="A29" s="2" t="s">
        <v>24</v>
      </c>
      <c r="C29" s="9">
        <v>50</v>
      </c>
      <c r="D29" s="4">
        <v>400</v>
      </c>
      <c r="E29" s="10">
        <v>0.8</v>
      </c>
      <c r="F29" s="22">
        <f t="shared" si="0"/>
        <v>16000</v>
      </c>
      <c r="G29" s="2" t="s">
        <v>58</v>
      </c>
      <c r="H29" s="3" t="s">
        <v>46</v>
      </c>
    </row>
    <row r="30" spans="1:8" x14ac:dyDescent="0.6">
      <c r="A30" s="2" t="s">
        <v>25</v>
      </c>
      <c r="C30" s="9">
        <v>30</v>
      </c>
      <c r="D30" s="4">
        <v>100</v>
      </c>
      <c r="E30" s="10">
        <v>0.8</v>
      </c>
      <c r="F30" s="22">
        <f t="shared" si="0"/>
        <v>2400</v>
      </c>
      <c r="G30" s="2" t="s">
        <v>58</v>
      </c>
      <c r="H30" s="3" t="s">
        <v>46</v>
      </c>
    </row>
    <row r="31" spans="1:8" x14ac:dyDescent="0.6">
      <c r="A31" s="2" t="s">
        <v>26</v>
      </c>
      <c r="C31" s="9">
        <v>55</v>
      </c>
      <c r="D31" s="4">
        <v>1200</v>
      </c>
      <c r="E31" s="10">
        <v>0.8</v>
      </c>
      <c r="F31" s="22">
        <f t="shared" si="0"/>
        <v>52800</v>
      </c>
      <c r="G31" s="2" t="s">
        <v>58</v>
      </c>
      <c r="H31" s="3" t="s">
        <v>46</v>
      </c>
    </row>
    <row r="32" spans="1:8" x14ac:dyDescent="0.6">
      <c r="A32" s="2" t="s">
        <v>27</v>
      </c>
      <c r="C32" s="9">
        <v>25</v>
      </c>
      <c r="D32" s="4">
        <v>600</v>
      </c>
      <c r="E32" s="10">
        <v>0.9</v>
      </c>
      <c r="F32" s="22">
        <f t="shared" si="0"/>
        <v>13500</v>
      </c>
      <c r="G32" s="2" t="s">
        <v>59</v>
      </c>
      <c r="H32" s="3" t="s">
        <v>46</v>
      </c>
    </row>
    <row r="33" spans="1:8" x14ac:dyDescent="0.6">
      <c r="A33" s="2" t="s">
        <v>28</v>
      </c>
      <c r="C33" s="9">
        <v>25</v>
      </c>
      <c r="D33" s="4">
        <v>500</v>
      </c>
      <c r="E33" s="10">
        <v>0.8</v>
      </c>
      <c r="F33" s="22">
        <f t="shared" si="0"/>
        <v>10000</v>
      </c>
      <c r="G33" s="2" t="s">
        <v>58</v>
      </c>
      <c r="H33" s="3" t="s">
        <v>44</v>
      </c>
    </row>
    <row r="34" spans="1:8" x14ac:dyDescent="0.6">
      <c r="A34" s="2" t="s">
        <v>29</v>
      </c>
      <c r="C34" s="9">
        <v>40</v>
      </c>
      <c r="D34" s="4">
        <v>300</v>
      </c>
      <c r="E34" s="10">
        <v>0.8</v>
      </c>
      <c r="F34" s="22">
        <f t="shared" si="0"/>
        <v>9600</v>
      </c>
      <c r="G34" s="2" t="s">
        <v>58</v>
      </c>
      <c r="H34" s="3" t="s">
        <v>46</v>
      </c>
    </row>
    <row r="35" spans="1:8" x14ac:dyDescent="0.6">
      <c r="A35" s="2" t="s">
        <v>30</v>
      </c>
      <c r="C35" s="9">
        <v>35</v>
      </c>
      <c r="D35" s="4">
        <v>1000</v>
      </c>
      <c r="E35" s="10">
        <v>0.8</v>
      </c>
      <c r="F35" s="22">
        <f t="shared" si="0"/>
        <v>28000</v>
      </c>
      <c r="G35" s="2" t="s">
        <v>57</v>
      </c>
      <c r="H35" s="3" t="s">
        <v>46</v>
      </c>
    </row>
    <row r="36" spans="1:8" x14ac:dyDescent="0.6">
      <c r="A36" s="2" t="s">
        <v>31</v>
      </c>
      <c r="C36" s="9">
        <v>40</v>
      </c>
      <c r="D36" s="4">
        <v>100</v>
      </c>
      <c r="E36" s="10">
        <v>0.8</v>
      </c>
      <c r="F36" s="22">
        <f t="shared" si="0"/>
        <v>3200</v>
      </c>
      <c r="G36" s="2" t="s">
        <v>57</v>
      </c>
      <c r="H36" s="3" t="s">
        <v>46</v>
      </c>
    </row>
    <row r="37" spans="1:8" x14ac:dyDescent="0.6">
      <c r="A37" s="2" t="s">
        <v>32</v>
      </c>
      <c r="C37" s="9">
        <v>25</v>
      </c>
      <c r="D37" s="4">
        <v>300</v>
      </c>
      <c r="E37" s="10">
        <v>0.7</v>
      </c>
      <c r="F37" s="22">
        <f t="shared" si="0"/>
        <v>5250</v>
      </c>
      <c r="G37" s="2" t="s">
        <v>58</v>
      </c>
      <c r="H37" s="3" t="s">
        <v>46</v>
      </c>
    </row>
    <row r="38" spans="1:8" x14ac:dyDescent="0.6">
      <c r="A38" s="2" t="s">
        <v>33</v>
      </c>
      <c r="C38" s="9">
        <v>20</v>
      </c>
      <c r="D38" s="4">
        <v>1600</v>
      </c>
      <c r="E38" s="10">
        <v>0.8</v>
      </c>
      <c r="F38" s="22">
        <f t="shared" si="0"/>
        <v>25600</v>
      </c>
      <c r="G38" s="2" t="s">
        <v>59</v>
      </c>
      <c r="H38" s="3" t="s">
        <v>45</v>
      </c>
    </row>
    <row r="39" spans="1:8" x14ac:dyDescent="0.6">
      <c r="A39" s="11"/>
    </row>
    <row r="40" spans="1:8" x14ac:dyDescent="0.6">
      <c r="A40" s="15" t="s">
        <v>35</v>
      </c>
      <c r="B40" s="16"/>
      <c r="C40" s="17"/>
      <c r="D40" s="18"/>
      <c r="E40" s="17"/>
      <c r="F40" s="25">
        <f>SUM(F6:F38)</f>
        <v>741420</v>
      </c>
      <c r="G40" s="16"/>
      <c r="H40" s="17"/>
    </row>
    <row r="42" spans="1:8" s="5" customFormat="1" ht="20.05" customHeight="1" x14ac:dyDescent="0.55000000000000004">
      <c r="A42" s="33" t="s">
        <v>53</v>
      </c>
      <c r="B42" s="34"/>
      <c r="C42" s="34"/>
      <c r="D42" s="34"/>
      <c r="E42" s="34"/>
      <c r="F42" s="34"/>
      <c r="G42" s="34"/>
      <c r="H42" s="19"/>
    </row>
    <row r="43" spans="1:8" ht="6.7" customHeight="1" x14ac:dyDescent="0.6">
      <c r="A43" s="6"/>
      <c r="B43" s="7"/>
      <c r="C43" s="7"/>
      <c r="D43" s="8"/>
      <c r="E43" s="7"/>
      <c r="F43" s="23"/>
      <c r="G43" s="7"/>
    </row>
    <row r="44" spans="1:8" s="5" customFormat="1" ht="46.8" x14ac:dyDescent="0.55000000000000004">
      <c r="A44" s="12" t="s">
        <v>1</v>
      </c>
      <c r="B44" s="13"/>
      <c r="C44" s="13" t="s">
        <v>40</v>
      </c>
      <c r="D44" s="14" t="s">
        <v>39</v>
      </c>
      <c r="E44" s="13" t="s">
        <v>41</v>
      </c>
      <c r="F44" s="24" t="s">
        <v>42</v>
      </c>
      <c r="G44" s="13" t="s">
        <v>61</v>
      </c>
      <c r="H44" s="20" t="s">
        <v>43</v>
      </c>
    </row>
    <row r="45" spans="1:8" x14ac:dyDescent="0.6">
      <c r="A45" s="2" t="s">
        <v>38</v>
      </c>
      <c r="C45" s="9">
        <v>1.31</v>
      </c>
      <c r="D45" s="4">
        <v>312000</v>
      </c>
      <c r="E45" s="10">
        <v>0.5</v>
      </c>
      <c r="F45" s="22">
        <f>SUM(C45*D45)*E45</f>
        <v>204360</v>
      </c>
      <c r="G45" s="2" t="s">
        <v>59</v>
      </c>
      <c r="H45" s="3" t="s">
        <v>45</v>
      </c>
    </row>
    <row r="46" spans="1:8" x14ac:dyDescent="0.6">
      <c r="A46" s="2" t="s">
        <v>54</v>
      </c>
      <c r="C46" s="9">
        <v>3</v>
      </c>
      <c r="D46" s="4">
        <v>18000</v>
      </c>
      <c r="E46" s="10">
        <v>0.5</v>
      </c>
      <c r="F46" s="22">
        <f t="shared" ref="F46:F48" si="1">SUM(C46*D46)*E46</f>
        <v>27000</v>
      </c>
      <c r="G46" s="2" t="s">
        <v>59</v>
      </c>
      <c r="H46" s="3" t="s">
        <v>45</v>
      </c>
    </row>
    <row r="47" spans="1:8" x14ac:dyDescent="0.6">
      <c r="A47" s="2" t="s">
        <v>55</v>
      </c>
      <c r="C47" s="9">
        <v>3</v>
      </c>
      <c r="D47" s="4">
        <v>18000</v>
      </c>
      <c r="E47" s="10">
        <v>0.5</v>
      </c>
      <c r="F47" s="22">
        <f t="shared" ref="F47" si="2">SUM(C47*D47)*E47</f>
        <v>27000</v>
      </c>
      <c r="G47" s="2" t="s">
        <v>59</v>
      </c>
      <c r="H47" s="3" t="s">
        <v>45</v>
      </c>
    </row>
    <row r="48" spans="1:8" x14ac:dyDescent="0.6">
      <c r="A48" s="2" t="s">
        <v>34</v>
      </c>
      <c r="C48" s="9">
        <v>40</v>
      </c>
      <c r="D48" s="4">
        <v>2000</v>
      </c>
      <c r="E48" s="10">
        <v>0.8</v>
      </c>
      <c r="F48" s="22">
        <f t="shared" si="1"/>
        <v>64000</v>
      </c>
      <c r="G48" s="2" t="s">
        <v>59</v>
      </c>
      <c r="H48" s="3" t="s">
        <v>46</v>
      </c>
    </row>
    <row r="49" spans="1:8" x14ac:dyDescent="0.6">
      <c r="A49" s="11"/>
    </row>
    <row r="50" spans="1:8" x14ac:dyDescent="0.6">
      <c r="A50" s="15" t="s">
        <v>36</v>
      </c>
      <c r="B50" s="16"/>
      <c r="C50" s="17"/>
      <c r="D50" s="18"/>
      <c r="E50" s="17"/>
      <c r="F50" s="25">
        <f>SUM(F45:F48)</f>
        <v>322360</v>
      </c>
      <c r="G50" s="16"/>
      <c r="H50" s="17"/>
    </row>
    <row r="52" spans="1:8" x14ac:dyDescent="0.6">
      <c r="A52" s="15" t="s">
        <v>37</v>
      </c>
      <c r="B52" s="16"/>
      <c r="C52" s="17"/>
      <c r="D52" s="18"/>
      <c r="E52" s="17"/>
      <c r="F52" s="25"/>
      <c r="G52" s="21">
        <f>SUM(F40+F50)</f>
        <v>1063780</v>
      </c>
      <c r="H52" s="17"/>
    </row>
    <row r="54" spans="1:8" ht="83.2" customHeight="1" x14ac:dyDescent="0.6">
      <c r="A54" s="39" t="s">
        <v>62</v>
      </c>
      <c r="B54" s="39"/>
      <c r="C54" s="39"/>
      <c r="D54" s="39"/>
      <c r="E54" s="39"/>
      <c r="F54" s="39"/>
      <c r="G54" s="39"/>
      <c r="H54" s="39"/>
    </row>
  </sheetData>
  <mergeCells count="4">
    <mergeCell ref="A42:G42"/>
    <mergeCell ref="A3:H3"/>
    <mergeCell ref="A2:H2"/>
    <mergeCell ref="A54:H54"/>
  </mergeCells>
  <printOptions horizontalCentered="1"/>
  <pageMargins left="0.2" right="0.2"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B25"/>
  <sheetViews>
    <sheetView workbookViewId="0">
      <selection activeCell="D8" sqref="D8"/>
    </sheetView>
  </sheetViews>
  <sheetFormatPr defaultRowHeight="14.4" x14ac:dyDescent="0.55000000000000004"/>
  <cols>
    <col min="1" max="1" width="20.7890625" customWidth="1"/>
    <col min="2" max="2" width="12.7890625" style="1" customWidth="1"/>
  </cols>
  <sheetData>
    <row r="1" spans="1:2" ht="15" customHeight="1" x14ac:dyDescent="0.7">
      <c r="A1" s="40" t="s">
        <v>47</v>
      </c>
      <c r="B1" s="41"/>
    </row>
    <row r="2" spans="1:2" ht="15" customHeight="1" x14ac:dyDescent="0.55000000000000004"/>
    <row r="3" spans="1:2" ht="15" customHeight="1" x14ac:dyDescent="0.55000000000000004">
      <c r="A3" s="26" t="s">
        <v>43</v>
      </c>
      <c r="B3" s="27" t="s">
        <v>0</v>
      </c>
    </row>
    <row r="4" spans="1:2" ht="15" customHeight="1" x14ac:dyDescent="0.55000000000000004">
      <c r="A4" t="s">
        <v>56</v>
      </c>
      <c r="B4" s="1">
        <f>SUMIF('Trans &amp; Process Efficiencies'!H$6:H$48,A4,'Trans &amp; Process Efficiencies'!F$6:F$48)</f>
        <v>141100</v>
      </c>
    </row>
    <row r="5" spans="1:2" ht="15" customHeight="1" x14ac:dyDescent="0.55000000000000004">
      <c r="A5" t="s">
        <v>44</v>
      </c>
      <c r="B5" s="1">
        <f>SUMIF('Trans &amp; Process Efficiencies'!H$6:H$48,A5,'Trans &amp; Process Efficiencies'!F$6:F$48)</f>
        <v>283670</v>
      </c>
    </row>
    <row r="6" spans="1:2" ht="15" customHeight="1" x14ac:dyDescent="0.55000000000000004">
      <c r="A6" t="s">
        <v>45</v>
      </c>
      <c r="B6" s="1">
        <f>SUMIF('Trans &amp; Process Efficiencies'!H$6:H$48,A6,'Trans &amp; Process Efficiencies'!F$6:F$48)</f>
        <v>310260</v>
      </c>
    </row>
    <row r="7" spans="1:2" ht="15" customHeight="1" x14ac:dyDescent="0.55000000000000004">
      <c r="A7" t="s">
        <v>46</v>
      </c>
      <c r="B7" s="1">
        <f>SUMIF('Trans &amp; Process Efficiencies'!H$6:H$48,A7,'Trans &amp; Process Efficiencies'!F$6:F$48)</f>
        <v>328750</v>
      </c>
    </row>
    <row r="8" spans="1:2" ht="15" customHeight="1" x14ac:dyDescent="0.55000000000000004"/>
    <row r="9" spans="1:2" ht="15" customHeight="1" x14ac:dyDescent="0.55000000000000004">
      <c r="A9" s="28" t="s">
        <v>48</v>
      </c>
      <c r="B9" s="29">
        <f>SUM(B5:B7)</f>
        <v>922680</v>
      </c>
    </row>
    <row r="10" spans="1:2" ht="15" customHeight="1" x14ac:dyDescent="0.55000000000000004"/>
    <row r="11" spans="1:2" ht="15" customHeight="1" x14ac:dyDescent="0.55000000000000004"/>
    <row r="12" spans="1:2" ht="15" customHeight="1" x14ac:dyDescent="0.55000000000000004"/>
    <row r="13" spans="1:2" ht="15" customHeight="1" x14ac:dyDescent="0.55000000000000004"/>
    <row r="14" spans="1:2" ht="15" customHeight="1" x14ac:dyDescent="0.55000000000000004"/>
    <row r="15" spans="1:2" ht="15" customHeight="1" x14ac:dyDescent="0.55000000000000004"/>
    <row r="16" spans="1:2" ht="15" customHeight="1" x14ac:dyDescent="0.55000000000000004"/>
    <row r="17" ht="15" customHeight="1" x14ac:dyDescent="0.55000000000000004"/>
    <row r="18" ht="15" customHeight="1" x14ac:dyDescent="0.55000000000000004"/>
    <row r="19" ht="15" customHeight="1" x14ac:dyDescent="0.55000000000000004"/>
    <row r="20" ht="15" customHeight="1" x14ac:dyDescent="0.55000000000000004"/>
    <row r="21" ht="15" customHeight="1" x14ac:dyDescent="0.55000000000000004"/>
    <row r="22" ht="15" customHeight="1" x14ac:dyDescent="0.55000000000000004"/>
    <row r="23" ht="15" customHeight="1" x14ac:dyDescent="0.55000000000000004"/>
    <row r="24" ht="15" customHeight="1" x14ac:dyDescent="0.55000000000000004"/>
    <row r="25" ht="15" customHeight="1" x14ac:dyDescent="0.55000000000000004"/>
  </sheetData>
  <mergeCells count="1">
    <mergeCell ref="A1:B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24"/>
  <sheetViews>
    <sheetView workbookViewId="0">
      <selection activeCell="B13" sqref="B13"/>
    </sheetView>
  </sheetViews>
  <sheetFormatPr defaultRowHeight="14.4" x14ac:dyDescent="0.55000000000000004"/>
  <cols>
    <col min="1" max="1" width="30.5234375" bestFit="1" customWidth="1"/>
    <col min="2" max="2" width="12.7890625" customWidth="1"/>
  </cols>
  <sheetData>
    <row r="1" spans="1:2" ht="18.3" x14ac:dyDescent="0.7">
      <c r="A1" s="40" t="s">
        <v>49</v>
      </c>
      <c r="B1" s="41"/>
    </row>
    <row r="2" spans="1:2" ht="15" customHeight="1" x14ac:dyDescent="0.55000000000000004">
      <c r="B2" s="1"/>
    </row>
    <row r="3" spans="1:2" ht="15" customHeight="1" x14ac:dyDescent="0.55000000000000004">
      <c r="A3" s="26" t="s">
        <v>50</v>
      </c>
      <c r="B3" s="27" t="s">
        <v>0</v>
      </c>
    </row>
    <row r="4" spans="1:2" ht="15" customHeight="1" x14ac:dyDescent="0.55000000000000004">
      <c r="A4" s="30" t="s">
        <v>60</v>
      </c>
      <c r="B4" s="31">
        <f>SUMIF('Trans &amp; Process Efficiencies'!G$6:G$48,A4,'Trans &amp; Process Efficiencies'!F$6:F$50)</f>
        <v>327300</v>
      </c>
    </row>
    <row r="5" spans="1:2" ht="15" customHeight="1" x14ac:dyDescent="0.55000000000000004">
      <c r="A5" s="30" t="s">
        <v>59</v>
      </c>
      <c r="B5" s="31">
        <f>SUMIF('Trans &amp; Process Efficiencies'!G$6:G$48,A5,'Trans &amp; Process Efficiencies'!F$6:F$50)</f>
        <v>415140</v>
      </c>
    </row>
    <row r="6" spans="1:2" ht="15" customHeight="1" x14ac:dyDescent="0.55000000000000004">
      <c r="A6" s="30" t="s">
        <v>58</v>
      </c>
      <c r="B6" s="31">
        <f>SUMIF('Trans &amp; Process Efficiencies'!G$6:G$48,A6,'Trans &amp; Process Efficiencies'!F$6:F$50)</f>
        <v>109550</v>
      </c>
    </row>
    <row r="7" spans="1:2" ht="15" customHeight="1" x14ac:dyDescent="0.55000000000000004">
      <c r="A7" s="32" t="s">
        <v>57</v>
      </c>
      <c r="B7" s="31">
        <f>SUMIF('Trans &amp; Process Efficiencies'!G$6:G$48,A7,'Trans &amp; Process Efficiencies'!F$6:F$50)</f>
        <v>211790</v>
      </c>
    </row>
    <row r="8" spans="1:2" ht="15" customHeight="1" x14ac:dyDescent="0.55000000000000004">
      <c r="A8" s="28" t="s">
        <v>48</v>
      </c>
      <c r="B8" s="29">
        <f>SUM(B4:B7)</f>
        <v>1063780</v>
      </c>
    </row>
    <row r="9" spans="1:2" ht="15" customHeight="1" x14ac:dyDescent="0.55000000000000004"/>
    <row r="10" spans="1:2" ht="15" customHeight="1" x14ac:dyDescent="0.55000000000000004"/>
    <row r="11" spans="1:2" ht="15" customHeight="1" x14ac:dyDescent="0.55000000000000004"/>
    <row r="12" spans="1:2" ht="15" customHeight="1" x14ac:dyDescent="0.55000000000000004"/>
    <row r="13" spans="1:2" ht="15" customHeight="1" x14ac:dyDescent="0.55000000000000004"/>
    <row r="14" spans="1:2" ht="15" customHeight="1" x14ac:dyDescent="0.55000000000000004"/>
    <row r="15" spans="1:2" ht="15" customHeight="1" x14ac:dyDescent="0.55000000000000004"/>
    <row r="16" spans="1:2" ht="15" customHeight="1" x14ac:dyDescent="0.55000000000000004"/>
    <row r="17" ht="15" customHeight="1" x14ac:dyDescent="0.55000000000000004"/>
    <row r="18" ht="15" customHeight="1" x14ac:dyDescent="0.55000000000000004"/>
    <row r="19" ht="15" customHeight="1" x14ac:dyDescent="0.55000000000000004"/>
    <row r="20" ht="15" customHeight="1" x14ac:dyDescent="0.55000000000000004"/>
    <row r="21" ht="15" customHeight="1" x14ac:dyDescent="0.55000000000000004"/>
    <row r="22" ht="15" customHeight="1" x14ac:dyDescent="0.55000000000000004"/>
    <row r="23" ht="15" customHeight="1" x14ac:dyDescent="0.55000000000000004"/>
    <row r="24" ht="15" customHeight="1" x14ac:dyDescent="0.55000000000000004"/>
  </sheetData>
  <mergeCells count="1">
    <mergeCell ref="A1:B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Trans &amp; Process Efficiencies</vt:lpstr>
      <vt:lpstr>Savings by Department</vt:lpstr>
      <vt:lpstr>Savings By Vista Process</vt:lpstr>
      <vt:lpstr>'Trans &amp; Process Efficiencies'!Print_Area</vt:lpstr>
    </vt:vector>
  </TitlesOfParts>
  <Company>PDS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Achieving ROI with Vista</dc:title>
  <dc:subject>Calculating Transactional ROI</dc:subject>
  <dc:creator>PDS Marketing</dc:creator>
  <dc:description>ROI with Vista</dc:description>
  <cp:lastModifiedBy>Pat Palmer</cp:lastModifiedBy>
  <cp:lastPrinted>2019-02-10T19:00:09Z</cp:lastPrinted>
  <dcterms:created xsi:type="dcterms:W3CDTF">2011-06-30T20:36:12Z</dcterms:created>
  <dcterms:modified xsi:type="dcterms:W3CDTF">2019-02-11T19:54:54Z</dcterms:modified>
</cp:coreProperties>
</file>